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omi\OneDrive\桌面\新增資料夾\"/>
    </mc:Choice>
  </mc:AlternateContent>
  <xr:revisionPtr revIDLastSave="0" documentId="8_{F5E30889-AAB1-457F-BDA3-C9AF596ECDD5}" xr6:coauthVersionLast="46" xr6:coauthVersionMax="46" xr10:uidLastSave="{00000000-0000-0000-0000-000000000000}"/>
  <bookViews>
    <workbookView xWindow="3348" yWindow="1308" windowWidth="28536" windowHeight="14712" xr2:uid="{00000000-000D-0000-FFFF-FFFF00000000}"/>
  </bookViews>
  <sheets>
    <sheet name="0301" sheetId="1" r:id="rId1"/>
  </sheets>
  <definedNames>
    <definedName name="_xlnm.Print_Area" localSheetId="0">'0301'!$A$1:$K$19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  <c r="I17" i="1" l="1"/>
  <c r="I14" i="1" l="1"/>
  <c r="K14" i="1" s="1"/>
  <c r="J5" i="1"/>
  <c r="K8" i="1"/>
  <c r="K10" i="1"/>
  <c r="K11" i="1"/>
  <c r="K13" i="1"/>
  <c r="K15" i="1"/>
  <c r="K16" i="1"/>
  <c r="K18" i="1"/>
  <c r="I12" i="1"/>
  <c r="K12" i="1"/>
  <c r="I9" i="1"/>
  <c r="I5" i="1" s="1"/>
  <c r="K9" i="1"/>
  <c r="K7" i="1"/>
  <c r="I6" i="1"/>
  <c r="K6" i="1" s="1"/>
  <c r="B5" i="1"/>
  <c r="E15" i="1"/>
  <c r="E5" i="1" s="1"/>
  <c r="D18" i="1"/>
  <c r="D17" i="1"/>
  <c r="D16" i="1"/>
  <c r="D15" i="1"/>
  <c r="D14" i="1"/>
  <c r="D13" i="1"/>
  <c r="D12" i="1"/>
  <c r="D11" i="1"/>
  <c r="D10" i="1"/>
  <c r="D9" i="1"/>
  <c r="D8" i="1"/>
  <c r="D7" i="1"/>
  <c r="D5" i="1" s="1"/>
  <c r="D6" i="1"/>
  <c r="H5" i="1"/>
  <c r="G5" i="1"/>
  <c r="F5" i="1"/>
  <c r="C5" i="1"/>
  <c r="K5" i="1" l="1"/>
  <c r="K17" i="1"/>
</calcChain>
</file>

<file path=xl/sharedStrings.xml><?xml version="1.0" encoding="utf-8"?>
<sst xmlns="http://schemas.openxmlformats.org/spreadsheetml/2006/main" count="33" uniqueCount="33">
  <si>
    <t>禽流感撲殺補償費發放情形統計</t>
    <phoneticPr fontId="1" type="noConversion"/>
  </si>
  <si>
    <t>單位：千元；場</t>
    <phoneticPr fontId="1" type="noConversion"/>
  </si>
  <si>
    <t>中央先行撥付金額</t>
    <phoneticPr fontId="1" type="noConversion"/>
  </si>
  <si>
    <t>發放予農民
累計金額</t>
    <phoneticPr fontId="1" type="noConversion"/>
  </si>
  <si>
    <t>縣市別</t>
    <phoneticPr fontId="1" type="noConversion"/>
  </si>
  <si>
    <t>合計
(1)+(2)</t>
    <phoneticPr fontId="1" type="noConversion"/>
  </si>
  <si>
    <t>撲殺補償
金額</t>
    <phoneticPr fontId="1" type="noConversion"/>
  </si>
  <si>
    <t>其他防
疫相關
經費</t>
    <phoneticPr fontId="1" type="noConversion"/>
  </si>
  <si>
    <t>總金額</t>
    <phoneticPr fontId="1" type="noConversion"/>
  </si>
  <si>
    <t>場數</t>
    <phoneticPr fontId="1" type="noConversion"/>
  </si>
  <si>
    <t>總計</t>
    <phoneticPr fontId="1" type="noConversion"/>
  </si>
  <si>
    <t>桃園市</t>
  </si>
  <si>
    <t>新竹縣</t>
    <phoneticPr fontId="1" type="noConversion"/>
  </si>
  <si>
    <t>新竹市</t>
    <phoneticPr fontId="1" type="noConversion"/>
  </si>
  <si>
    <t>苗栗縣</t>
    <phoneticPr fontId="1" type="noConversion"/>
  </si>
  <si>
    <t>臺中市</t>
  </si>
  <si>
    <t>彰化縣</t>
  </si>
  <si>
    <t>南投縣</t>
    <phoneticPr fontId="1" type="noConversion"/>
  </si>
  <si>
    <t>雲林縣</t>
  </si>
  <si>
    <t>嘉義縣</t>
  </si>
  <si>
    <t>臺南市</t>
  </si>
  <si>
    <t>高雄市</t>
  </si>
  <si>
    <t>屏東縣</t>
  </si>
  <si>
    <t>臺東縣</t>
    <phoneticPr fontId="1" type="noConversion"/>
  </si>
  <si>
    <t>註：屠宰場不符撲殺補償費發放條件，故予扣除。</t>
    <phoneticPr fontId="1" type="noConversion"/>
  </si>
  <si>
    <t>已撲殺場數</t>
    <phoneticPr fontId="1" type="noConversion"/>
  </si>
  <si>
    <t>發放場佔撲殺場比率</t>
    <phoneticPr fontId="1" type="noConversion"/>
  </si>
  <si>
    <t>2/17撥付
金額
(2)</t>
    <phoneticPr fontId="1" type="noConversion"/>
  </si>
  <si>
    <t>前5次累計
已撥金額 
 (1)</t>
    <phoneticPr fontId="1" type="noConversion"/>
  </si>
  <si>
    <t>案例場已撲殺場數</t>
    <phoneticPr fontId="1" type="noConversion"/>
  </si>
  <si>
    <t>案例場周邊1公里監測陽性已撲殺場數</t>
    <phoneticPr fontId="1" type="noConversion"/>
  </si>
  <si>
    <t>截至 104年 3 月 3 日 18:00止</t>
    <phoneticPr fontId="1" type="noConversion"/>
  </si>
  <si>
    <t>註：案例場周邊1公里監測陽性已撲殺場部分為近期撲殺，尚在審查當中。
a.1場撲殺補償尚有疑義，5場頃完成撲殺，撲殺補償費尚在審查當中。
b.1場頃完成撲殺，撲殺補償費尚在審查當中。
c.2場頃完成撲殺，撲殺補償費尚在審查當中。
d.24場撲殺補償尚有疑義，26場頃完成撲殺，撲殺補償費尚在審查當中。
e.2場頃完成撲殺，撲殺補償費尚在審查當中。
f.4場撲殺補償尚有疑義，8場頃完成撲殺，撲殺補償費尚在審查當中。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</si>
</sst>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0.0_);[Red]\(0.0\)"/>
  </numFmts>
  <fonts count="14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1"/>
      <color indexed="8"/>
      <name val="新細明體"/>
      <family val="1"/>
      <charset val="136"/>
    </font>
    <font>
      <sz val="11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14"/>
      <name val="標楷體"/>
      <family val="4"/>
      <charset val="136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63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 applyAlignment="1">
      <alignment horizontal="left" vertical="center" indent="5"/>
    </xf>
    <xf numFmtId="0" fontId="4" fillId="2" borderId="0" xfId="0" applyFont="1" applyFill="1" applyAlignment="1">
      <alignment horizontal="left" vertical="center" indent="4"/>
    </xf>
    <xf numFmtId="0" fontId="5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3" fontId="11" fillId="0" borderId="4" xfId="0" applyNumberFormat="1" applyFont="1" applyFill="1" applyBorder="1">
      <alignment vertical="center"/>
    </xf>
    <xf numFmtId="3" fontId="11" fillId="0" borderId="5" xfId="0" applyNumberFormat="1" applyFont="1" applyFill="1" applyBorder="1">
      <alignment vertical="center"/>
    </xf>
    <xf numFmtId="3" fontId="10" fillId="0" borderId="6" xfId="0" applyNumberFormat="1" applyFont="1" applyFill="1" applyBorder="1">
      <alignment vertical="center"/>
    </xf>
    <xf numFmtId="3" fontId="11" fillId="0" borderId="6" xfId="0" applyNumberFormat="1" applyFont="1" applyFill="1" applyBorder="1" applyAlignment="1">
      <alignment horizontal="right" vertical="center" wrapText="1"/>
    </xf>
    <xf numFmtId="0" fontId="10" fillId="0" borderId="7" xfId="0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right" vertical="center" wrapText="1"/>
    </xf>
    <xf numFmtId="3" fontId="10" fillId="0" borderId="8" xfId="0" applyNumberFormat="1" applyFont="1" applyFill="1" applyBorder="1" applyAlignment="1">
      <alignment horizontal="right" vertical="center" wrapText="1"/>
    </xf>
    <xf numFmtId="176" fontId="10" fillId="0" borderId="9" xfId="0" applyNumberFormat="1" applyFont="1" applyFill="1" applyBorder="1">
      <alignment vertical="center"/>
    </xf>
    <xf numFmtId="176" fontId="10" fillId="0" borderId="10" xfId="0" applyNumberFormat="1" applyFont="1" applyFill="1" applyBorder="1">
      <alignment vertical="center"/>
    </xf>
    <xf numFmtId="0" fontId="10" fillId="0" borderId="11" xfId="0" applyFont="1" applyFill="1" applyBorder="1" applyAlignment="1">
      <alignment horizontal="center" vertical="center" wrapText="1"/>
    </xf>
    <xf numFmtId="3" fontId="10" fillId="0" borderId="12" xfId="0" applyNumberFormat="1" applyFont="1" applyFill="1" applyBorder="1" applyAlignment="1">
      <alignment horizontal="right" vertical="center" wrapText="1"/>
    </xf>
    <xf numFmtId="176" fontId="10" fillId="0" borderId="11" xfId="0" applyNumberFormat="1" applyFont="1" applyFill="1" applyBorder="1" applyAlignment="1">
      <alignment horizontal="right" vertical="center" wrapText="1"/>
    </xf>
    <xf numFmtId="177" fontId="11" fillId="0" borderId="11" xfId="0" applyNumberFormat="1" applyFont="1" applyFill="1" applyBorder="1" applyAlignment="1">
      <alignment horizontal="right" vertical="center"/>
    </xf>
    <xf numFmtId="0" fontId="9" fillId="0" borderId="13" xfId="0" applyFont="1" applyFill="1" applyBorder="1" applyAlignment="1">
      <alignment horizontal="center" vertical="center" wrapText="1"/>
    </xf>
    <xf numFmtId="177" fontId="11" fillId="0" borderId="4" xfId="0" applyNumberFormat="1" applyFont="1" applyFill="1" applyBorder="1" applyAlignment="1">
      <alignment horizontal="right" vertical="center"/>
    </xf>
    <xf numFmtId="176" fontId="11" fillId="0" borderId="7" xfId="0" applyNumberFormat="1" applyFont="1" applyFill="1" applyBorder="1" applyAlignment="1">
      <alignment horizontal="right" vertical="center" wrapText="1"/>
    </xf>
    <xf numFmtId="176" fontId="11" fillId="0" borderId="11" xfId="0" applyNumberFormat="1" applyFont="1" applyFill="1" applyBorder="1" applyAlignment="1">
      <alignment horizontal="right" vertical="center" wrapText="1"/>
    </xf>
    <xf numFmtId="0" fontId="9" fillId="0" borderId="14" xfId="0" applyFont="1" applyFill="1" applyBorder="1" applyAlignment="1">
      <alignment horizontal="center" vertical="center" wrapText="1"/>
    </xf>
    <xf numFmtId="3" fontId="10" fillId="0" borderId="5" xfId="0" applyNumberFormat="1" applyFont="1" applyFill="1" applyBorder="1">
      <alignment vertical="center"/>
    </xf>
    <xf numFmtId="176" fontId="10" fillId="0" borderId="8" xfId="0" applyNumberFormat="1" applyFont="1" applyFill="1" applyBorder="1">
      <alignment vertical="center"/>
    </xf>
    <xf numFmtId="176" fontId="10" fillId="0" borderId="12" xfId="0" applyNumberFormat="1" applyFont="1" applyFill="1" applyBorder="1">
      <alignment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10" xfId="0" applyFont="1" applyFill="1" applyBorder="1" applyAlignment="1">
      <alignment horizontal="right" vertical="center"/>
    </xf>
    <xf numFmtId="0" fontId="11" fillId="0" borderId="10" xfId="0" applyNumberFormat="1" applyFont="1" applyFill="1" applyBorder="1" applyAlignment="1">
      <alignment horizontal="right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3" fontId="11" fillId="0" borderId="18" xfId="0" applyNumberFormat="1" applyFont="1" applyFill="1" applyBorder="1" applyAlignment="1">
      <alignment horizontal="right" vertical="center" wrapText="1"/>
    </xf>
    <xf numFmtId="3" fontId="11" fillId="0" borderId="19" xfId="0" applyNumberFormat="1" applyFont="1" applyFill="1" applyBorder="1" applyAlignment="1">
      <alignment horizontal="right" vertical="center" wrapText="1"/>
    </xf>
    <xf numFmtId="0" fontId="9" fillId="0" borderId="11" xfId="0" applyFont="1" applyFill="1" applyBorder="1" applyAlignment="1">
      <alignment horizontal="center" vertical="center" wrapText="1"/>
    </xf>
    <xf numFmtId="177" fontId="11" fillId="0" borderId="7" xfId="0" applyNumberFormat="1" applyFont="1" applyFill="1" applyBorder="1" applyAlignment="1">
      <alignment horizontal="right" vertical="center"/>
    </xf>
    <xf numFmtId="41" fontId="13" fillId="0" borderId="17" xfId="0" applyNumberFormat="1" applyFont="1" applyFill="1" applyBorder="1" applyAlignment="1">
      <alignment horizontal="right" vertical="center" wrapText="1"/>
    </xf>
    <xf numFmtId="3" fontId="12" fillId="0" borderId="20" xfId="0" applyNumberFormat="1" applyFont="1" applyFill="1" applyBorder="1" applyAlignment="1">
      <alignment horizontal="right" vertical="center" wrapText="1"/>
    </xf>
    <xf numFmtId="3" fontId="12" fillId="0" borderId="21" xfId="0" applyNumberFormat="1" applyFont="1" applyFill="1" applyBorder="1" applyAlignment="1">
      <alignment horizontal="right" vertical="center" wrapText="1"/>
    </xf>
    <xf numFmtId="3" fontId="12" fillId="0" borderId="16" xfId="0" applyNumberFormat="1" applyFont="1" applyFill="1" applyBorder="1" applyAlignment="1">
      <alignment horizontal="right" vertical="center" wrapText="1"/>
    </xf>
    <xf numFmtId="3" fontId="12" fillId="0" borderId="17" xfId="0" applyNumberFormat="1" applyFont="1" applyFill="1" applyBorder="1" applyAlignment="1">
      <alignment horizontal="right" vertical="center" wrapText="1"/>
    </xf>
    <xf numFmtId="3" fontId="13" fillId="0" borderId="16" xfId="0" applyNumberFormat="1" applyFont="1" applyFill="1" applyBorder="1" applyAlignment="1">
      <alignment horizontal="right" vertical="center" wrapText="1"/>
    </xf>
    <xf numFmtId="3" fontId="13" fillId="0" borderId="17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vertical="center"/>
    </xf>
    <xf numFmtId="0" fontId="9" fillId="0" borderId="23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/>
    </xf>
    <xf numFmtId="0" fontId="9" fillId="0" borderId="25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83819</xdr:colOff>
      <xdr:row>5</xdr:row>
      <xdr:rowOff>198120</xdr:rowOff>
    </xdr:from>
    <xdr:to>
      <xdr:col>8</xdr:col>
      <xdr:colOff>1009650</xdr:colOff>
      <xdr:row>5</xdr:row>
      <xdr:rowOff>434340</xdr:rowOff>
    </xdr:to>
    <xdr:sp macro="" textlink="">
      <xdr:nvSpPr>
        <xdr:cNvPr id="14" name="文字方塊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6675119" y="2874645"/>
          <a:ext cx="925831" cy="236220"/>
        </a:xfrm>
        <a:prstGeom prst="rect">
          <a:avLst/>
        </a:prstGeom>
        <a:noFill/>
        <a:ln w="1270" cmpd="sng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TW" altLang="en-US" sz="900"/>
            <a:t>及</a:t>
          </a:r>
          <a:r>
            <a:rPr lang="en-US" altLang="zh-TW" sz="900"/>
            <a:t>2</a:t>
          </a:r>
          <a:r>
            <a:rPr lang="zh-TW" altLang="en-US" sz="900"/>
            <a:t>屠宰場</a:t>
          </a:r>
        </a:p>
      </xdr:txBody>
    </xdr:sp>
    <xdr:clientData/>
  </xdr:twoCellAnchor>
  <xdr:twoCellAnchor>
    <xdr:from>
      <xdr:col>8</xdr:col>
      <xdr:colOff>68579</xdr:colOff>
      <xdr:row>6</xdr:row>
      <xdr:rowOff>213360</xdr:rowOff>
    </xdr:from>
    <xdr:to>
      <xdr:col>8</xdr:col>
      <xdr:colOff>914400</xdr:colOff>
      <xdr:row>6</xdr:row>
      <xdr:rowOff>449580</xdr:rowOff>
    </xdr:to>
    <xdr:sp macro="" textlink="">
      <xdr:nvSpPr>
        <xdr:cNvPr id="15" name="文字方塊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6659879" y="3394710"/>
          <a:ext cx="845821" cy="236220"/>
        </a:xfrm>
        <a:prstGeom prst="rect">
          <a:avLst/>
        </a:prstGeom>
        <a:noFill/>
        <a:ln w="1270" cmpd="sng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TW" altLang="en-US" sz="900"/>
            <a:t>及</a:t>
          </a:r>
          <a:r>
            <a:rPr lang="en-US" altLang="zh-TW" sz="900"/>
            <a:t>1</a:t>
          </a:r>
          <a:r>
            <a:rPr lang="zh-TW" altLang="en-US" sz="900"/>
            <a:t>屠宰場</a:t>
          </a:r>
        </a:p>
      </xdr:txBody>
    </xdr:sp>
    <xdr:clientData/>
  </xdr:twoCellAnchor>
  <xdr:twoCellAnchor>
    <xdr:from>
      <xdr:col>8</xdr:col>
      <xdr:colOff>76199</xdr:colOff>
      <xdr:row>8</xdr:row>
      <xdr:rowOff>160020</xdr:rowOff>
    </xdr:from>
    <xdr:to>
      <xdr:col>8</xdr:col>
      <xdr:colOff>962024</xdr:colOff>
      <xdr:row>8</xdr:row>
      <xdr:rowOff>396240</xdr:rowOff>
    </xdr:to>
    <xdr:sp macro="" textlink="">
      <xdr:nvSpPr>
        <xdr:cNvPr id="16" name="文字方塊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6667499" y="4351020"/>
          <a:ext cx="885825" cy="236220"/>
        </a:xfrm>
        <a:prstGeom prst="rect">
          <a:avLst/>
        </a:prstGeom>
        <a:noFill/>
        <a:ln w="1270" cmpd="sng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TW" altLang="en-US" sz="900"/>
            <a:t>及</a:t>
          </a:r>
          <a:r>
            <a:rPr lang="en-US" altLang="zh-TW" sz="900"/>
            <a:t>1</a:t>
          </a:r>
          <a:r>
            <a:rPr lang="zh-TW" altLang="en-US" sz="900"/>
            <a:t>屠宰場</a:t>
          </a:r>
        </a:p>
      </xdr:txBody>
    </xdr:sp>
    <xdr:clientData/>
  </xdr:twoCellAnchor>
  <xdr:twoCellAnchor>
    <xdr:from>
      <xdr:col>8</xdr:col>
      <xdr:colOff>76199</xdr:colOff>
      <xdr:row>11</xdr:row>
      <xdr:rowOff>182880</xdr:rowOff>
    </xdr:from>
    <xdr:to>
      <xdr:col>8</xdr:col>
      <xdr:colOff>942974</xdr:colOff>
      <xdr:row>11</xdr:row>
      <xdr:rowOff>419100</xdr:rowOff>
    </xdr:to>
    <xdr:sp macro="" textlink="">
      <xdr:nvSpPr>
        <xdr:cNvPr id="17" name="文字方塊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6667499" y="5888355"/>
          <a:ext cx="866775" cy="236220"/>
        </a:xfrm>
        <a:prstGeom prst="rect">
          <a:avLst/>
        </a:prstGeom>
        <a:noFill/>
        <a:ln w="1270" cmpd="sng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TW" altLang="en-US" sz="900"/>
            <a:t>及</a:t>
          </a:r>
          <a:r>
            <a:rPr lang="en-US" altLang="zh-TW" sz="900"/>
            <a:t>1</a:t>
          </a:r>
          <a:r>
            <a:rPr lang="zh-TW" altLang="en-US" sz="900"/>
            <a:t>屠宰場</a:t>
          </a:r>
        </a:p>
      </xdr:txBody>
    </xdr:sp>
    <xdr:clientData/>
  </xdr:twoCellAnchor>
  <xdr:twoCellAnchor>
    <xdr:from>
      <xdr:col>8</xdr:col>
      <xdr:colOff>30480</xdr:colOff>
      <xdr:row>13</xdr:row>
      <xdr:rowOff>182880</xdr:rowOff>
    </xdr:from>
    <xdr:to>
      <xdr:col>8</xdr:col>
      <xdr:colOff>914400</xdr:colOff>
      <xdr:row>13</xdr:row>
      <xdr:rowOff>419100</xdr:rowOff>
    </xdr:to>
    <xdr:sp macro="" textlink="">
      <xdr:nvSpPr>
        <xdr:cNvPr id="18" name="文字方塊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6621780" y="6898005"/>
          <a:ext cx="883920" cy="236220"/>
        </a:xfrm>
        <a:prstGeom prst="rect">
          <a:avLst/>
        </a:prstGeom>
        <a:noFill/>
        <a:ln w="1270" cmpd="sng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TW" altLang="en-US" sz="900"/>
            <a:t>及</a:t>
          </a:r>
          <a:r>
            <a:rPr lang="en-US" altLang="zh-TW" sz="900"/>
            <a:t>1</a:t>
          </a:r>
          <a:r>
            <a:rPr lang="zh-TW" altLang="en-US" sz="900"/>
            <a:t>屠宰場</a:t>
          </a:r>
        </a:p>
      </xdr:txBody>
    </xdr:sp>
    <xdr:clientData/>
  </xdr:twoCellAnchor>
  <xdr:twoCellAnchor>
    <xdr:from>
      <xdr:col>8</xdr:col>
      <xdr:colOff>45719</xdr:colOff>
      <xdr:row>16</xdr:row>
      <xdr:rowOff>182880</xdr:rowOff>
    </xdr:from>
    <xdr:to>
      <xdr:col>8</xdr:col>
      <xdr:colOff>857250</xdr:colOff>
      <xdr:row>16</xdr:row>
      <xdr:rowOff>419100</xdr:rowOff>
    </xdr:to>
    <xdr:sp macro="" textlink="">
      <xdr:nvSpPr>
        <xdr:cNvPr id="19" name="文字方塊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6637019" y="8412480"/>
          <a:ext cx="811531" cy="236220"/>
        </a:xfrm>
        <a:prstGeom prst="rect">
          <a:avLst/>
        </a:prstGeom>
        <a:noFill/>
        <a:ln w="1270" cmpd="sng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TW" altLang="en-US" sz="900"/>
            <a:t>及</a:t>
          </a:r>
          <a:r>
            <a:rPr lang="en-US" altLang="zh-TW" sz="900"/>
            <a:t>4</a:t>
          </a:r>
          <a:r>
            <a:rPr lang="zh-TW" altLang="en-US" sz="900"/>
            <a:t>屠宰場</a:t>
          </a:r>
        </a:p>
      </xdr:txBody>
    </xdr:sp>
    <xdr:clientData/>
  </xdr:twoCellAnchor>
  <xdr:twoCellAnchor>
    <xdr:from>
      <xdr:col>8</xdr:col>
      <xdr:colOff>76199</xdr:colOff>
      <xdr:row>4</xdr:row>
      <xdr:rowOff>160020</xdr:rowOff>
    </xdr:from>
    <xdr:to>
      <xdr:col>8</xdr:col>
      <xdr:colOff>1000125</xdr:colOff>
      <xdr:row>4</xdr:row>
      <xdr:rowOff>478155</xdr:rowOff>
    </xdr:to>
    <xdr:sp macro="" textlink="">
      <xdr:nvSpPr>
        <xdr:cNvPr id="20" name="文字方塊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6667499" y="2284095"/>
          <a:ext cx="923926" cy="318135"/>
        </a:xfrm>
        <a:prstGeom prst="rect">
          <a:avLst/>
        </a:prstGeom>
        <a:noFill/>
        <a:ln w="1270" cmpd="sng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TW" altLang="en-US" sz="900"/>
            <a:t>及</a:t>
          </a:r>
          <a:r>
            <a:rPr lang="en-US" altLang="zh-TW" sz="900"/>
            <a:t>10</a:t>
          </a:r>
          <a:r>
            <a:rPr lang="zh-TW" altLang="en-US" sz="900"/>
            <a:t>屠宰場</a:t>
          </a:r>
        </a:p>
      </xdr:txBody>
    </xdr:sp>
    <xdr:clientData/>
  </xdr:twoCellAnchor>
  <xdr:twoCellAnchor>
    <xdr:from>
      <xdr:col>8</xdr:col>
      <xdr:colOff>1333500</xdr:colOff>
      <xdr:row>6</xdr:row>
      <xdr:rowOff>47625</xdr:rowOff>
    </xdr:from>
    <xdr:to>
      <xdr:col>9</xdr:col>
      <xdr:colOff>200025</xdr:colOff>
      <xdr:row>6</xdr:row>
      <xdr:rowOff>323850</xdr:rowOff>
    </xdr:to>
    <xdr:sp macro="" textlink="">
      <xdr:nvSpPr>
        <xdr:cNvPr id="21" name="文字方塊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6600825" y="3228975"/>
          <a:ext cx="361950" cy="276225"/>
        </a:xfrm>
        <a:prstGeom prst="rect">
          <a:avLst/>
        </a:prstGeom>
        <a:noFill/>
        <a:ln w="1270" cmpd="sng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altLang="zh-TW" sz="900"/>
            <a:t>a</a:t>
          </a:r>
          <a:endParaRPr lang="zh-TW" altLang="en-US" sz="900"/>
        </a:p>
      </xdr:txBody>
    </xdr:sp>
    <xdr:clientData/>
  </xdr:twoCellAnchor>
  <xdr:twoCellAnchor>
    <xdr:from>
      <xdr:col>8</xdr:col>
      <xdr:colOff>1343025</xdr:colOff>
      <xdr:row>10</xdr:row>
      <xdr:rowOff>57150</xdr:rowOff>
    </xdr:from>
    <xdr:to>
      <xdr:col>9</xdr:col>
      <xdr:colOff>209550</xdr:colOff>
      <xdr:row>10</xdr:row>
      <xdr:rowOff>333375</xdr:rowOff>
    </xdr:to>
    <xdr:sp macro="" textlink="">
      <xdr:nvSpPr>
        <xdr:cNvPr id="22" name="文字方塊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6619875" y="5257800"/>
          <a:ext cx="361950" cy="276225"/>
        </a:xfrm>
        <a:prstGeom prst="rect">
          <a:avLst/>
        </a:prstGeom>
        <a:noFill/>
        <a:ln w="1270" cmpd="sng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altLang="zh-TW" sz="900"/>
            <a:t>b</a:t>
          </a:r>
          <a:endParaRPr lang="zh-TW" altLang="en-US" sz="900"/>
        </a:p>
      </xdr:txBody>
    </xdr:sp>
    <xdr:clientData/>
  </xdr:twoCellAnchor>
  <xdr:twoCellAnchor>
    <xdr:from>
      <xdr:col>8</xdr:col>
      <xdr:colOff>1333500</xdr:colOff>
      <xdr:row>11</xdr:row>
      <xdr:rowOff>47625</xdr:rowOff>
    </xdr:from>
    <xdr:to>
      <xdr:col>9</xdr:col>
      <xdr:colOff>200025</xdr:colOff>
      <xdr:row>11</xdr:row>
      <xdr:rowOff>323850</xdr:rowOff>
    </xdr:to>
    <xdr:sp macro="" textlink="">
      <xdr:nvSpPr>
        <xdr:cNvPr id="23" name="文字方塊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6610350" y="5753100"/>
          <a:ext cx="361950" cy="276225"/>
        </a:xfrm>
        <a:prstGeom prst="rect">
          <a:avLst/>
        </a:prstGeom>
        <a:noFill/>
        <a:ln w="1270" cmpd="sng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altLang="zh-TW" sz="900"/>
            <a:t>c</a:t>
          </a:r>
          <a:endParaRPr lang="zh-TW" altLang="en-US" sz="900"/>
        </a:p>
      </xdr:txBody>
    </xdr:sp>
    <xdr:clientData/>
  </xdr:twoCellAnchor>
  <xdr:twoCellAnchor>
    <xdr:from>
      <xdr:col>8</xdr:col>
      <xdr:colOff>1343025</xdr:colOff>
      <xdr:row>12</xdr:row>
      <xdr:rowOff>9525</xdr:rowOff>
    </xdr:from>
    <xdr:to>
      <xdr:col>9</xdr:col>
      <xdr:colOff>209550</xdr:colOff>
      <xdr:row>12</xdr:row>
      <xdr:rowOff>285750</xdr:rowOff>
    </xdr:to>
    <xdr:sp macro="" textlink="">
      <xdr:nvSpPr>
        <xdr:cNvPr id="24" name="文字方塊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6619875" y="6219825"/>
          <a:ext cx="361950" cy="276225"/>
        </a:xfrm>
        <a:prstGeom prst="rect">
          <a:avLst/>
        </a:prstGeom>
        <a:noFill/>
        <a:ln w="1270" cmpd="sng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altLang="zh-TW" sz="900"/>
            <a:t>d</a:t>
          </a:r>
          <a:endParaRPr lang="zh-TW" altLang="en-US" sz="900"/>
        </a:p>
      </xdr:txBody>
    </xdr:sp>
    <xdr:clientData/>
  </xdr:twoCellAnchor>
  <xdr:twoCellAnchor>
    <xdr:from>
      <xdr:col>8</xdr:col>
      <xdr:colOff>1343025</xdr:colOff>
      <xdr:row>15</xdr:row>
      <xdr:rowOff>47625</xdr:rowOff>
    </xdr:from>
    <xdr:to>
      <xdr:col>9</xdr:col>
      <xdr:colOff>209550</xdr:colOff>
      <xdr:row>15</xdr:row>
      <xdr:rowOff>323850</xdr:rowOff>
    </xdr:to>
    <xdr:sp macro="" textlink="">
      <xdr:nvSpPr>
        <xdr:cNvPr id="25" name="文字方塊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6619875" y="7772400"/>
          <a:ext cx="361950" cy="276225"/>
        </a:xfrm>
        <a:prstGeom prst="rect">
          <a:avLst/>
        </a:prstGeom>
        <a:noFill/>
        <a:ln w="1270" cmpd="sng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altLang="zh-TW" sz="900"/>
            <a:t>e</a:t>
          </a:r>
          <a:endParaRPr lang="zh-TW" altLang="en-US" sz="900"/>
        </a:p>
      </xdr:txBody>
    </xdr:sp>
    <xdr:clientData/>
  </xdr:twoCellAnchor>
  <xdr:twoCellAnchor>
    <xdr:from>
      <xdr:col>8</xdr:col>
      <xdr:colOff>1343025</xdr:colOff>
      <xdr:row>16</xdr:row>
      <xdr:rowOff>19050</xdr:rowOff>
    </xdr:from>
    <xdr:to>
      <xdr:col>9</xdr:col>
      <xdr:colOff>209550</xdr:colOff>
      <xdr:row>16</xdr:row>
      <xdr:rowOff>295275</xdr:rowOff>
    </xdr:to>
    <xdr:sp macro="" textlink="">
      <xdr:nvSpPr>
        <xdr:cNvPr id="27" name="文字方塊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6619875" y="8248650"/>
          <a:ext cx="361950" cy="276225"/>
        </a:xfrm>
        <a:prstGeom prst="rect">
          <a:avLst/>
        </a:prstGeom>
        <a:noFill/>
        <a:ln w="1270" cmpd="sng">
          <a:solidFill>
            <a:schemeClr val="bg1">
              <a:lumMod val="8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altLang="zh-TW" sz="900"/>
            <a:t>f</a:t>
          </a:r>
          <a:endParaRPr lang="zh-TW" altLang="en-US" sz="900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25"/>
  <sheetViews>
    <sheetView tabSelected="1" workbookViewId="0">
      <selection activeCell="J18" sqref="J18"/>
    </sheetView>
  </sheetViews>
  <sheetFormatPr defaultRowHeight="16.2"/>
  <cols>
    <col min="1" max="1" width="10.21875" style="1" customWidth="1"/>
    <col min="2" max="2" width="15" customWidth="1"/>
    <col min="3" max="3" width="9.6640625" customWidth="1"/>
    <col min="4" max="4" width="14" customWidth="1"/>
    <col min="5" max="5" width="13.44140625" hidden="1" customWidth="1"/>
    <col min="6" max="6" width="0.33203125" hidden="1" customWidth="1"/>
    <col min="7" max="7" width="11.88671875" customWidth="1"/>
    <col min="8" max="8" width="8.44140625" customWidth="1"/>
    <col min="9" max="9" width="19.6640625" customWidth="1"/>
    <col min="10" max="10" width="12.88671875" customWidth="1"/>
    <col min="11" max="11" width="10" bestFit="1" customWidth="1"/>
  </cols>
  <sheetData>
    <row r="1" spans="1:11" ht="22.2">
      <c r="A1" s="49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ht="36.6" customHeight="1" thickBot="1">
      <c r="A2" s="6"/>
      <c r="B2" s="57" t="s">
        <v>31</v>
      </c>
      <c r="C2" s="58"/>
      <c r="D2" s="58"/>
      <c r="E2" s="58"/>
      <c r="F2" s="58"/>
      <c r="G2" s="59"/>
      <c r="H2" s="7"/>
      <c r="I2" s="7"/>
      <c r="J2" s="7" t="s">
        <v>1</v>
      </c>
    </row>
    <row r="3" spans="1:11" ht="49.95" customHeight="1" thickTop="1" thickBot="1">
      <c r="A3" s="25"/>
      <c r="B3" s="53" t="s">
        <v>2</v>
      </c>
      <c r="C3" s="54"/>
      <c r="D3" s="54"/>
      <c r="E3" s="54"/>
      <c r="F3" s="54"/>
      <c r="G3" s="55" t="s">
        <v>3</v>
      </c>
      <c r="H3" s="56"/>
      <c r="I3" s="61" t="s">
        <v>25</v>
      </c>
      <c r="J3" s="62"/>
      <c r="K3" s="60" t="s">
        <v>26</v>
      </c>
    </row>
    <row r="4" spans="1:11" ht="61.2" customHeight="1" thickTop="1">
      <c r="A4" s="8" t="s">
        <v>4</v>
      </c>
      <c r="B4" s="25" t="s">
        <v>28</v>
      </c>
      <c r="C4" s="9" t="s">
        <v>27</v>
      </c>
      <c r="D4" s="25" t="s">
        <v>5</v>
      </c>
      <c r="E4" s="10" t="s">
        <v>6</v>
      </c>
      <c r="F4" s="29" t="s">
        <v>7</v>
      </c>
      <c r="G4" s="36" t="s">
        <v>8</v>
      </c>
      <c r="H4" s="37" t="s">
        <v>9</v>
      </c>
      <c r="I4" s="36" t="s">
        <v>29</v>
      </c>
      <c r="J4" s="40" t="s">
        <v>30</v>
      </c>
      <c r="K4" s="60"/>
    </row>
    <row r="5" spans="1:11" ht="43.95" customHeight="1" thickBot="1">
      <c r="A5" s="11" t="s">
        <v>10</v>
      </c>
      <c r="B5" s="12">
        <f>SUM(B6:B18)</f>
        <v>1530686</v>
      </c>
      <c r="C5" s="13">
        <f>SUM(C6:C18)</f>
        <v>1464</v>
      </c>
      <c r="D5" s="12">
        <f>SUM(D6:D18)</f>
        <v>1532150</v>
      </c>
      <c r="E5" s="14">
        <f>SUM(E6:E18)</f>
        <v>1499560</v>
      </c>
      <c r="F5" s="30">
        <f>SUM(F6:F18)</f>
        <v>32590</v>
      </c>
      <c r="G5" s="38">
        <f>SUM(G6:G19)</f>
        <v>658402</v>
      </c>
      <c r="H5" s="39">
        <f>SUM(H6:H19)</f>
        <v>773</v>
      </c>
      <c r="I5" s="15">
        <f>SUM(I6:I19)</f>
        <v>843</v>
      </c>
      <c r="J5" s="15">
        <f>SUM(J6:J19)</f>
        <v>18</v>
      </c>
      <c r="K5" s="26">
        <f>H5/(J5+I5)*100</f>
        <v>89.77932636469221</v>
      </c>
    </row>
    <row r="6" spans="1:11" ht="40.200000000000003" customHeight="1" thickTop="1">
      <c r="A6" s="16" t="s">
        <v>11</v>
      </c>
      <c r="B6" s="17">
        <v>18378</v>
      </c>
      <c r="C6" s="18"/>
      <c r="D6" s="27">
        <f>E6+F6</f>
        <v>18378</v>
      </c>
      <c r="E6" s="19">
        <v>17000</v>
      </c>
      <c r="F6" s="31">
        <v>1378</v>
      </c>
      <c r="G6" s="43">
        <v>13676</v>
      </c>
      <c r="H6" s="44">
        <v>5</v>
      </c>
      <c r="I6" s="33">
        <f>7-2</f>
        <v>5</v>
      </c>
      <c r="J6" s="33">
        <v>0</v>
      </c>
      <c r="K6" s="41">
        <f t="shared" ref="K6:K18" si="0">H6/(J6+I6)*100</f>
        <v>100</v>
      </c>
    </row>
    <row r="7" spans="1:11" ht="40.200000000000003" customHeight="1">
      <c r="A7" s="16" t="s">
        <v>12</v>
      </c>
      <c r="B7" s="17">
        <v>7090</v>
      </c>
      <c r="C7" s="18"/>
      <c r="D7" s="28">
        <f t="shared" ref="D7:D18" si="1">E7+F7</f>
        <v>7090</v>
      </c>
      <c r="E7" s="20">
        <v>6300</v>
      </c>
      <c r="F7" s="32">
        <v>790</v>
      </c>
      <c r="G7" s="45">
        <v>3105</v>
      </c>
      <c r="H7" s="46">
        <v>1</v>
      </c>
      <c r="I7" s="34">
        <f>7-1</f>
        <v>6</v>
      </c>
      <c r="J7" s="34">
        <v>1</v>
      </c>
      <c r="K7" s="24">
        <f t="shared" si="0"/>
        <v>14.285714285714285</v>
      </c>
    </row>
    <row r="8" spans="1:11" ht="40.200000000000003" customHeight="1">
      <c r="A8" s="16" t="s">
        <v>13</v>
      </c>
      <c r="B8" s="17">
        <v>150</v>
      </c>
      <c r="C8" s="18"/>
      <c r="D8" s="28">
        <f>B8+C8</f>
        <v>150</v>
      </c>
      <c r="E8" s="20">
        <v>43</v>
      </c>
      <c r="F8" s="32">
        <v>107</v>
      </c>
      <c r="G8" s="45">
        <v>49</v>
      </c>
      <c r="H8" s="46">
        <v>1</v>
      </c>
      <c r="I8" s="34">
        <v>1</v>
      </c>
      <c r="J8" s="34">
        <v>0</v>
      </c>
      <c r="K8" s="24">
        <f t="shared" si="0"/>
        <v>100</v>
      </c>
    </row>
    <row r="9" spans="1:11" ht="40.200000000000003" customHeight="1">
      <c r="A9" s="16" t="s">
        <v>14</v>
      </c>
      <c r="B9" s="17">
        <v>1254</v>
      </c>
      <c r="C9" s="18"/>
      <c r="D9" s="28">
        <f>B9+C9</f>
        <v>1254</v>
      </c>
      <c r="E9" s="20">
        <v>413</v>
      </c>
      <c r="F9" s="32">
        <v>841</v>
      </c>
      <c r="G9" s="45">
        <v>413</v>
      </c>
      <c r="H9" s="46">
        <v>1</v>
      </c>
      <c r="I9" s="34">
        <f>2-1</f>
        <v>1</v>
      </c>
      <c r="J9" s="34">
        <v>0</v>
      </c>
      <c r="K9" s="24">
        <f t="shared" si="0"/>
        <v>100</v>
      </c>
    </row>
    <row r="10" spans="1:11" ht="40.200000000000003" customHeight="1">
      <c r="A10" s="21" t="s">
        <v>15</v>
      </c>
      <c r="B10" s="17">
        <v>7106</v>
      </c>
      <c r="C10" s="22"/>
      <c r="D10" s="28">
        <f t="shared" si="1"/>
        <v>7106</v>
      </c>
      <c r="E10" s="20">
        <v>6000</v>
      </c>
      <c r="F10" s="32">
        <v>1106</v>
      </c>
      <c r="G10" s="45">
        <v>3470</v>
      </c>
      <c r="H10" s="46">
        <v>7</v>
      </c>
      <c r="I10" s="34">
        <v>7</v>
      </c>
      <c r="J10" s="34">
        <v>0</v>
      </c>
      <c r="K10" s="24">
        <f t="shared" si="0"/>
        <v>100</v>
      </c>
    </row>
    <row r="11" spans="1:11" ht="40.200000000000003" customHeight="1">
      <c r="A11" s="21" t="s">
        <v>16</v>
      </c>
      <c r="B11" s="23">
        <v>84644</v>
      </c>
      <c r="C11" s="22"/>
      <c r="D11" s="28">
        <f t="shared" si="1"/>
        <v>84644</v>
      </c>
      <c r="E11" s="20">
        <v>79700</v>
      </c>
      <c r="F11" s="32">
        <v>4944</v>
      </c>
      <c r="G11" s="45">
        <v>34682</v>
      </c>
      <c r="H11" s="46">
        <v>41</v>
      </c>
      <c r="I11" s="34">
        <v>42</v>
      </c>
      <c r="J11" s="34">
        <v>6</v>
      </c>
      <c r="K11" s="24">
        <f t="shared" si="0"/>
        <v>85.416666666666657</v>
      </c>
    </row>
    <row r="12" spans="1:11" ht="40.200000000000003" customHeight="1">
      <c r="A12" s="21" t="s">
        <v>17</v>
      </c>
      <c r="B12" s="23">
        <v>8558</v>
      </c>
      <c r="C12" s="22"/>
      <c r="D12" s="28">
        <f t="shared" si="1"/>
        <v>8558</v>
      </c>
      <c r="E12" s="20">
        <v>7600</v>
      </c>
      <c r="F12" s="32">
        <v>958</v>
      </c>
      <c r="G12" s="45">
        <v>5413</v>
      </c>
      <c r="H12" s="46">
        <v>2</v>
      </c>
      <c r="I12" s="34">
        <f>5-1</f>
        <v>4</v>
      </c>
      <c r="J12" s="34">
        <v>2</v>
      </c>
      <c r="K12" s="24">
        <f t="shared" si="0"/>
        <v>33.333333333333329</v>
      </c>
    </row>
    <row r="13" spans="1:11" ht="40.200000000000003" customHeight="1">
      <c r="A13" s="21" t="s">
        <v>18</v>
      </c>
      <c r="B13" s="23">
        <v>714338</v>
      </c>
      <c r="C13" s="22"/>
      <c r="D13" s="28">
        <f t="shared" si="1"/>
        <v>714338</v>
      </c>
      <c r="E13" s="20">
        <v>708000</v>
      </c>
      <c r="F13" s="32">
        <v>6338</v>
      </c>
      <c r="G13" s="45">
        <v>275191</v>
      </c>
      <c r="H13" s="46">
        <v>347</v>
      </c>
      <c r="I13" s="34">
        <v>397</v>
      </c>
      <c r="J13" s="34">
        <v>2</v>
      </c>
      <c r="K13" s="24">
        <f t="shared" si="0"/>
        <v>86.96741854636592</v>
      </c>
    </row>
    <row r="14" spans="1:11" ht="40.200000000000003" customHeight="1">
      <c r="A14" s="21" t="s">
        <v>19</v>
      </c>
      <c r="B14" s="23">
        <v>171909</v>
      </c>
      <c r="C14" s="22"/>
      <c r="D14" s="28">
        <f t="shared" si="1"/>
        <v>171909</v>
      </c>
      <c r="E14" s="20">
        <v>169000</v>
      </c>
      <c r="F14" s="32">
        <v>2909</v>
      </c>
      <c r="G14" s="45">
        <v>80162</v>
      </c>
      <c r="H14" s="46">
        <v>94</v>
      </c>
      <c r="I14" s="34">
        <f>94-1</f>
        <v>93</v>
      </c>
      <c r="J14" s="34">
        <v>2</v>
      </c>
      <c r="K14" s="24">
        <f t="shared" si="0"/>
        <v>98.94736842105263</v>
      </c>
    </row>
    <row r="15" spans="1:11" ht="40.200000000000003" customHeight="1">
      <c r="A15" s="21" t="s">
        <v>20</v>
      </c>
      <c r="B15" s="23">
        <v>155325</v>
      </c>
      <c r="C15" s="22">
        <v>1464</v>
      </c>
      <c r="D15" s="28">
        <f t="shared" si="1"/>
        <v>156789</v>
      </c>
      <c r="E15" s="20">
        <f>151000+1464</f>
        <v>152464</v>
      </c>
      <c r="F15" s="32">
        <v>4325</v>
      </c>
      <c r="G15" s="45">
        <v>106237</v>
      </c>
      <c r="H15" s="46">
        <v>113</v>
      </c>
      <c r="I15" s="34">
        <v>112</v>
      </c>
      <c r="J15" s="34">
        <v>3</v>
      </c>
      <c r="K15" s="24">
        <f t="shared" si="0"/>
        <v>98.260869565217391</v>
      </c>
    </row>
    <row r="16" spans="1:11" ht="40.200000000000003" customHeight="1">
      <c r="A16" s="21" t="s">
        <v>21</v>
      </c>
      <c r="B16" s="23">
        <v>22725</v>
      </c>
      <c r="C16" s="22"/>
      <c r="D16" s="28">
        <f t="shared" si="1"/>
        <v>22725</v>
      </c>
      <c r="E16" s="20">
        <v>20000</v>
      </c>
      <c r="F16" s="32">
        <v>2725</v>
      </c>
      <c r="G16" s="47">
        <v>7109</v>
      </c>
      <c r="H16" s="42">
        <v>20</v>
      </c>
      <c r="I16" s="35">
        <v>22</v>
      </c>
      <c r="J16" s="35">
        <v>0</v>
      </c>
      <c r="K16" s="24">
        <f t="shared" si="0"/>
        <v>90.909090909090907</v>
      </c>
    </row>
    <row r="17" spans="1:11" ht="40.200000000000003" customHeight="1">
      <c r="A17" s="21" t="s">
        <v>22</v>
      </c>
      <c r="B17" s="23">
        <v>338333</v>
      </c>
      <c r="C17" s="22"/>
      <c r="D17" s="28">
        <f t="shared" si="1"/>
        <v>338333</v>
      </c>
      <c r="E17" s="20">
        <v>333000</v>
      </c>
      <c r="F17" s="32">
        <v>5333</v>
      </c>
      <c r="G17" s="47">
        <v>128872</v>
      </c>
      <c r="H17" s="48">
        <v>140</v>
      </c>
      <c r="I17" s="34">
        <f>156-4</f>
        <v>152</v>
      </c>
      <c r="J17" s="34">
        <v>2</v>
      </c>
      <c r="K17" s="24">
        <f t="shared" si="0"/>
        <v>90.909090909090907</v>
      </c>
    </row>
    <row r="18" spans="1:11" ht="40.200000000000003" customHeight="1">
      <c r="A18" s="21" t="s">
        <v>23</v>
      </c>
      <c r="B18" s="23">
        <v>876</v>
      </c>
      <c r="C18" s="22"/>
      <c r="D18" s="28">
        <f t="shared" si="1"/>
        <v>876</v>
      </c>
      <c r="E18" s="20">
        <v>40</v>
      </c>
      <c r="F18" s="32">
        <v>836</v>
      </c>
      <c r="G18" s="47">
        <v>23</v>
      </c>
      <c r="H18" s="48">
        <v>1</v>
      </c>
      <c r="I18" s="34">
        <v>1</v>
      </c>
      <c r="J18" s="34">
        <v>0</v>
      </c>
      <c r="K18" s="24">
        <f t="shared" si="0"/>
        <v>100</v>
      </c>
    </row>
    <row r="19" spans="1:11" ht="148.5" customHeight="1">
      <c r="A19" s="51" t="s">
        <v>32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 ht="19.8">
      <c r="A20" s="2"/>
    </row>
    <row r="21" spans="1:11" hidden="1">
      <c r="A21" s="5" t="s">
        <v>24</v>
      </c>
    </row>
    <row r="22" spans="1:11">
      <c r="A22" s="3"/>
    </row>
    <row r="23" spans="1:11">
      <c r="A23" s="3"/>
    </row>
    <row r="24" spans="1:11">
      <c r="A24" s="3"/>
    </row>
    <row r="25" spans="1:11">
      <c r="A25" s="4"/>
    </row>
  </sheetData>
  <mergeCells count="7">
    <mergeCell ref="A1:K1"/>
    <mergeCell ref="A19:K19"/>
    <mergeCell ref="B3:F3"/>
    <mergeCell ref="G3:H3"/>
    <mergeCell ref="B2:G2"/>
    <mergeCell ref="K3:K4"/>
    <mergeCell ref="I3:J3"/>
  </mergeCells>
  <phoneticPr fontId="1" type="noConversion"/>
  <printOptions horizontalCentered="1"/>
  <pageMargins left="0.37" right="0.15748031496062992" top="0.49" bottom="0.51181102362204722" header="0.31496062992125984" footer="0.19685039370078741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0301</vt:lpstr>
      <vt:lpstr>'0301'!Print_Area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謝幸宜</dc:creator>
  <cp:lastModifiedBy>lisa cheng</cp:lastModifiedBy>
  <cp:lastPrinted>2015-03-03T03:17:51Z</cp:lastPrinted>
  <dcterms:created xsi:type="dcterms:W3CDTF">2015-02-12T00:30:45Z</dcterms:created>
  <dcterms:modified xsi:type="dcterms:W3CDTF">2021-04-27T03:16:12Z</dcterms:modified>
</cp:coreProperties>
</file>